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752"/>
  </bookViews>
  <sheets>
    <sheet name="Cuadro 10 RCN" sheetId="25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25" l="1"/>
  <c r="D104" i="25"/>
  <c r="E103" i="25"/>
  <c r="D103" i="25"/>
  <c r="E102" i="25"/>
  <c r="D102" i="25"/>
  <c r="E101" i="25"/>
  <c r="D101" i="25"/>
  <c r="E100" i="25"/>
  <c r="D100" i="25"/>
  <c r="C99" i="25"/>
  <c r="D99" i="25" s="1"/>
  <c r="B99" i="25"/>
  <c r="E99" i="25" s="1"/>
  <c r="E98" i="25"/>
  <c r="D98" i="25"/>
  <c r="E97" i="25"/>
  <c r="D97" i="25"/>
  <c r="E96" i="25"/>
  <c r="D96" i="25"/>
  <c r="E95" i="25"/>
  <c r="D95" i="25"/>
  <c r="C94" i="25"/>
  <c r="D94" i="25" s="1"/>
  <c r="B94" i="25"/>
  <c r="E94" i="25" s="1"/>
  <c r="C93" i="25"/>
  <c r="D93" i="25" s="1"/>
  <c r="B93" i="25"/>
  <c r="E93" i="25" s="1"/>
  <c r="E92" i="25"/>
  <c r="D92" i="25"/>
  <c r="E91" i="25"/>
  <c r="D91" i="25"/>
  <c r="C90" i="25"/>
  <c r="D90" i="25" s="1"/>
  <c r="B90" i="25"/>
  <c r="E90" i="25" s="1"/>
  <c r="E89" i="25"/>
  <c r="D89" i="25"/>
  <c r="E88" i="25"/>
  <c r="D88" i="25"/>
  <c r="E87" i="25"/>
  <c r="D87" i="25"/>
  <c r="E86" i="25"/>
  <c r="D86" i="25"/>
  <c r="C86" i="25"/>
  <c r="B86" i="25"/>
  <c r="E85" i="25"/>
  <c r="D85" i="25"/>
  <c r="E84" i="25"/>
  <c r="D84" i="25"/>
  <c r="E83" i="25"/>
  <c r="D83" i="25"/>
  <c r="E82" i="25"/>
  <c r="D82" i="25"/>
  <c r="C82" i="25"/>
  <c r="C81" i="25" s="1"/>
  <c r="B82" i="25"/>
  <c r="B81" i="25"/>
  <c r="E81" i="25" s="1"/>
  <c r="B80" i="25"/>
  <c r="B78" i="25" s="1"/>
  <c r="E79" i="25"/>
  <c r="D79" i="25"/>
  <c r="E77" i="25"/>
  <c r="D77" i="25"/>
  <c r="E76" i="25"/>
  <c r="D76" i="25"/>
  <c r="E75" i="25"/>
  <c r="D75" i="25"/>
  <c r="E74" i="25"/>
  <c r="D74" i="25"/>
  <c r="E73" i="25"/>
  <c r="D73" i="25"/>
  <c r="C73" i="25"/>
  <c r="B73" i="25"/>
  <c r="E72" i="25"/>
  <c r="D72" i="25"/>
  <c r="E71" i="25"/>
  <c r="D71" i="25"/>
  <c r="E70" i="25"/>
  <c r="D70" i="25"/>
  <c r="E69" i="25"/>
  <c r="D69" i="25"/>
  <c r="C69" i="25"/>
  <c r="B69" i="25"/>
  <c r="E68" i="25"/>
  <c r="D68" i="25"/>
  <c r="C67" i="25"/>
  <c r="D67" i="25" s="1"/>
  <c r="B67" i="25"/>
  <c r="E67" i="25" s="1"/>
  <c r="E66" i="25"/>
  <c r="D66" i="25"/>
  <c r="E65" i="25"/>
  <c r="D65" i="25"/>
  <c r="E64" i="25"/>
  <c r="D64" i="25"/>
  <c r="C63" i="25"/>
  <c r="D63" i="25" s="1"/>
  <c r="B63" i="25"/>
  <c r="E63" i="25" s="1"/>
  <c r="E62" i="25"/>
  <c r="D62" i="25"/>
  <c r="C61" i="25"/>
  <c r="C60" i="25" s="1"/>
  <c r="B61" i="25"/>
  <c r="B60" i="25" s="1"/>
  <c r="E60" i="25" s="1"/>
  <c r="E59" i="25"/>
  <c r="D59" i="25"/>
  <c r="E58" i="25"/>
  <c r="D58" i="25"/>
  <c r="E57" i="25"/>
  <c r="D57" i="25"/>
  <c r="E56" i="25"/>
  <c r="D56" i="25"/>
  <c r="E55" i="25"/>
  <c r="D55" i="25"/>
  <c r="E54" i="25"/>
  <c r="D54" i="25"/>
  <c r="E53" i="25"/>
  <c r="D53" i="25"/>
  <c r="E52" i="25"/>
  <c r="D52" i="25"/>
  <c r="E51" i="25"/>
  <c r="D51" i="25"/>
  <c r="E50" i="25"/>
  <c r="D50" i="25"/>
  <c r="E49" i="25"/>
  <c r="D49" i="25"/>
  <c r="C48" i="25"/>
  <c r="D48" i="25" s="1"/>
  <c r="B48" i="25"/>
  <c r="E48" i="25" s="1"/>
  <c r="E47" i="25"/>
  <c r="D47" i="25"/>
  <c r="E46" i="25"/>
  <c r="D46" i="25"/>
  <c r="E45" i="25"/>
  <c r="D45" i="25"/>
  <c r="E44" i="25"/>
  <c r="D44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7" i="25"/>
  <c r="D37" i="25"/>
  <c r="C36" i="25"/>
  <c r="D36" i="25" s="1"/>
  <c r="B36" i="25"/>
  <c r="E36" i="25" s="1"/>
  <c r="C35" i="25"/>
  <c r="D35" i="25" s="1"/>
  <c r="B35" i="25"/>
  <c r="E35" i="25" s="1"/>
  <c r="E34" i="25"/>
  <c r="D34" i="25"/>
  <c r="E33" i="25"/>
  <c r="D33" i="25"/>
  <c r="E32" i="25"/>
  <c r="D32" i="25"/>
  <c r="E31" i="25"/>
  <c r="D31" i="25"/>
  <c r="C30" i="25"/>
  <c r="D30" i="25" s="1"/>
  <c r="B30" i="25"/>
  <c r="B23" i="25" s="1"/>
  <c r="E29" i="25"/>
  <c r="D29" i="25"/>
  <c r="E28" i="25"/>
  <c r="D28" i="25"/>
  <c r="E27" i="25"/>
  <c r="D27" i="25"/>
  <c r="E26" i="25"/>
  <c r="D26" i="25"/>
  <c r="C25" i="25"/>
  <c r="C24" i="25" s="1"/>
  <c r="D24" i="25" s="1"/>
  <c r="B25" i="25"/>
  <c r="B24" i="25" s="1"/>
  <c r="B22" i="25"/>
  <c r="B19" i="25"/>
  <c r="B16" i="25"/>
  <c r="B20" i="25" l="1"/>
  <c r="B21" i="25"/>
  <c r="D60" i="25"/>
  <c r="E24" i="25"/>
  <c r="D81" i="25"/>
  <c r="C80" i="25"/>
  <c r="E80" i="25" s="1"/>
  <c r="D61" i="25"/>
  <c r="E25" i="25"/>
  <c r="E30" i="25"/>
  <c r="E61" i="25"/>
  <c r="C22" i="25"/>
  <c r="D25" i="25"/>
  <c r="C23" i="25"/>
  <c r="C78" i="25" l="1"/>
  <c r="D80" i="25"/>
  <c r="D23" i="25"/>
  <c r="C20" i="25"/>
  <c r="D22" i="25"/>
  <c r="C21" i="25"/>
  <c r="D21" i="25" s="1"/>
  <c r="C19" i="25"/>
  <c r="E21" i="25"/>
  <c r="E20" i="25"/>
  <c r="B17" i="25"/>
  <c r="E22" i="25"/>
  <c r="E23" i="25"/>
  <c r="B18" i="25"/>
  <c r="B15" i="25" l="1"/>
  <c r="C18" i="25"/>
  <c r="D18" i="25" s="1"/>
  <c r="D19" i="25"/>
  <c r="C16" i="25"/>
  <c r="E19" i="25"/>
  <c r="D20" i="25"/>
  <c r="C17" i="25"/>
  <c r="D17" i="25" s="1"/>
  <c r="E18" i="25"/>
  <c r="D78" i="25"/>
  <c r="E78" i="25"/>
  <c r="D16" i="25" l="1"/>
  <c r="C15" i="25"/>
  <c r="E16" i="25"/>
  <c r="E15" i="25"/>
  <c r="B105" i="25"/>
  <c r="E17" i="25"/>
  <c r="D15" i="25" l="1"/>
  <c r="C105" i="25"/>
  <c r="D105" i="25" s="1"/>
  <c r="E105" i="25" l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<sst xmlns="http://schemas.openxmlformats.org/spreadsheetml/2006/main" count="117" uniqueCount="95">
  <si>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</si>
  <si>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</si>
  <si>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</si>
  <si>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</si>
  <si>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</si>
  <si>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</si>
  <si>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</si>
  <si>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</si>
  <si>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</si>
  <si>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</si>
  <si>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</si>
  <si>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</si>
  <si>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</si>
  <si>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</si>
  <si>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</si>
  <si>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</si>
  <si>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</si>
  <si>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</si>
  <si>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</si>
  <si>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</si>
  <si>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</si>
  <si>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</si>
  <si>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</si>
  <si>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</si>
  <si>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</si>
  <si>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</si>
  <si>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</si>
  <si>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</si>
  <si>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</si>
  <si>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</si>
  <si>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</si>
  <si>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</si>
  <si>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</si>
  <si>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</si>
  <si>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</si>
  <si>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</si>
  <si>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</si>
  <si>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</si>
  <si>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</si>
  <si>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</si>
  <si>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</si>
  <si>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</si>
  <si>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</si>
  <si>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</si>
  <si>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</si>
  <si>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</si>
  <si>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</si>
  <si>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</si>
  <si>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</si>
  <si>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</si>
  <si>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</si>
  <si>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</si>
  <si>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</si>
  <si>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</si>
  <si>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</si>
  <si>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</si>
  <si>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</si>
  <si>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</si>
  <si>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</si>
  <si>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</si>
  <si>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</si>
  <si>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</si>
  <si>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</si>
  <si>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</si>
  <si>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</si>
  <si>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</si>
  <si>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</si>
  <si>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</si>
  <si>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</si>
  <si>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</si>
  <si>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</si>
  <si>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</si>
  <si>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</si>
  <si>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</si>
  <si>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</si>
  <si>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</si>
  <si>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</si>
  <si>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</si>
  <si>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</si>
  <si>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</si>
  <si>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</si>
  <si>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</si>
  <si>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</si>
  <si>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</si>
  <si>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2021 (P)</t>
  </si>
  <si>
    <t>2022 (E)</t>
  </si>
  <si>
    <t>2021-22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</si>
  <si>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</si>
  <si>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</si>
  <si>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</si>
  <si>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DE PANAMÁ, SEGÚN PARTIDA: ENERO A SEPTIEMBRE 2021-22</t>
  </si>
  <si>
    <t>Enero a</t>
  </si>
  <si>
    <t>septiembre</t>
  </si>
  <si>
    <t>Enero a septiembre</t>
  </si>
  <si>
    <t>2022-21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</si>
</sst>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8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2" t="s">
        <v>9</v>
      </c>
      <c r="B1" s="42"/>
      <c r="C1" s="42"/>
      <c r="D1" s="42"/>
      <c r="E1" s="42"/>
    </row>
    <row r="2" spans="1:5" ht="12.75" customHeight="1" x14ac:dyDescent="0.2">
      <c r="A2" s="43" t="s">
        <v>10</v>
      </c>
      <c r="B2" s="43"/>
      <c r="C2" s="43"/>
      <c r="D2" s="43"/>
      <c r="E2" s="43"/>
    </row>
    <row r="3" spans="1:5" ht="12.75" customHeight="1" x14ac:dyDescent="0.2">
      <c r="A3" s="42" t="s">
        <v>11</v>
      </c>
      <c r="B3" s="42"/>
      <c r="C3" s="42"/>
      <c r="D3" s="42"/>
      <c r="E3" s="42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4" t="s">
        <v>0</v>
      </c>
      <c r="B5" s="44"/>
      <c r="C5" s="44"/>
      <c r="D5" s="44"/>
      <c r="E5" s="44"/>
    </row>
    <row r="6" spans="1:5" ht="12.75" customHeight="1" x14ac:dyDescent="0.2">
      <c r="A6" s="44" t="s">
        <v>90</v>
      </c>
      <c r="B6" s="44"/>
      <c r="C6" s="44"/>
      <c r="D6" s="44"/>
      <c r="E6" s="44"/>
    </row>
    <row r="7" spans="1:5" ht="12.75" customHeight="1" x14ac:dyDescent="0.2">
      <c r="A7" s="44" t="s">
        <v>1</v>
      </c>
      <c r="B7" s="44"/>
      <c r="C7" s="44"/>
      <c r="D7" s="44"/>
      <c r="E7" s="44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2" t="s">
        <v>2</v>
      </c>
      <c r="C9" s="33"/>
      <c r="D9" s="34" t="s">
        <v>3</v>
      </c>
      <c r="E9" s="35"/>
    </row>
    <row r="10" spans="1:5" ht="14.1" customHeight="1" x14ac:dyDescent="0.2">
      <c r="A10" s="9"/>
      <c r="B10" s="36" t="s">
        <v>87</v>
      </c>
      <c r="C10" s="37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24" t="s">
        <v>84</v>
      </c>
      <c r="C11" s="24" t="s">
        <v>85</v>
      </c>
      <c r="D11" s="25" t="s">
        <v>86</v>
      </c>
      <c r="E11" s="27" t="s">
        <v>94</v>
      </c>
    </row>
    <row r="12" spans="1:5" ht="14.1" customHeight="1" x14ac:dyDescent="0.2">
      <c r="A12" s="9"/>
      <c r="B12" s="24" t="s">
        <v>91</v>
      </c>
      <c r="C12" s="24" t="s">
        <v>91</v>
      </c>
      <c r="D12" s="38" t="s">
        <v>93</v>
      </c>
      <c r="E12" s="39"/>
    </row>
    <row r="13" spans="1:5" ht="14.1" customHeight="1" x14ac:dyDescent="0.2">
      <c r="A13" s="13"/>
      <c r="B13" s="26" t="s">
        <v>92</v>
      </c>
      <c r="C13" s="26" t="s">
        <v>92</v>
      </c>
      <c r="D13" s="40"/>
      <c r="E13" s="41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-1352.7489635399979</v>
      </c>
      <c r="C15" s="3">
        <f>C16+C17</f>
        <v>-3535.077423648996</v>
      </c>
      <c r="D15" s="3">
        <f>+C15-B15</f>
        <v>-2182.3284601089981</v>
      </c>
      <c r="E15" s="28">
        <f>IF(B15=0,0,+C15/B15*100-100)</f>
        <v>161.32545793257015</v>
      </c>
    </row>
    <row r="16" spans="1:5" ht="12.95" customHeight="1" x14ac:dyDescent="0.2">
      <c r="A16" s="1" t="s">
        <v>16</v>
      </c>
      <c r="B16" s="2">
        <f>B19+B74</f>
        <v>20670.730008140003</v>
      </c>
      <c r="C16" s="2">
        <f>C19+C74</f>
        <v>28415.229084089999</v>
      </c>
      <c r="D16" s="2">
        <f t="shared" ref="D16:D79" si="0">+C16-B16</f>
        <v>7744.499075949996</v>
      </c>
      <c r="E16" s="29">
        <f t="shared" ref="E16:E79" si="1">IF(B16=0,0,+C16/B16*100-100)</f>
        <v>37.466016308568982</v>
      </c>
    </row>
    <row r="17" spans="1:5" ht="12.95" customHeight="1" x14ac:dyDescent="0.2">
      <c r="A17" s="1" t="s">
        <v>17</v>
      </c>
      <c r="B17" s="2">
        <f>B20+B75</f>
        <v>-22023.478971680001</v>
      </c>
      <c r="C17" s="2">
        <f>C20+C75</f>
        <v>-31950.306507738995</v>
      </c>
      <c r="D17" s="2">
        <f t="shared" si="0"/>
        <v>-9926.8275360589942</v>
      </c>
      <c r="E17" s="29">
        <f t="shared" si="1"/>
        <v>45.073839373079551</v>
      </c>
    </row>
    <row r="18" spans="1:5" ht="12.95" customHeight="1" x14ac:dyDescent="0.2">
      <c r="A18" s="1" t="s">
        <v>14</v>
      </c>
      <c r="B18" s="3">
        <f>B19+B20</f>
        <v>-1437.2793138999987</v>
      </c>
      <c r="C18" s="3">
        <f>C19+C20</f>
        <v>-3523.2181916489972</v>
      </c>
      <c r="D18" s="3">
        <f t="shared" si="0"/>
        <v>-2085.9388777489985</v>
      </c>
      <c r="E18" s="28">
        <f t="shared" si="1"/>
        <v>145.13107212883267</v>
      </c>
    </row>
    <row r="19" spans="1:5" ht="12.95" customHeight="1" x14ac:dyDescent="0.2">
      <c r="A19" s="1" t="s">
        <v>15</v>
      </c>
      <c r="B19" s="2">
        <f>B22+B61</f>
        <v>20030.908784050003</v>
      </c>
      <c r="C19" s="2">
        <f>C22+C61</f>
        <v>27766.022414219999</v>
      </c>
      <c r="D19" s="2">
        <f t="shared" si="0"/>
        <v>7735.1136301699953</v>
      </c>
      <c r="E19" s="29">
        <f t="shared" si="1"/>
        <v>38.615889641159129</v>
      </c>
    </row>
    <row r="20" spans="1:5" ht="12.95" customHeight="1" x14ac:dyDescent="0.2">
      <c r="A20" s="1" t="s">
        <v>18</v>
      </c>
      <c r="B20" s="2">
        <f>B23+B67</f>
        <v>-21468.188097950002</v>
      </c>
      <c r="C20" s="2">
        <f>C23+C67</f>
        <v>-31289.240605868996</v>
      </c>
      <c r="D20" s="2">
        <f t="shared" si="0"/>
        <v>-9821.0525079189938</v>
      </c>
      <c r="E20" s="29">
        <f t="shared" si="1"/>
        <v>45.747002323204015</v>
      </c>
    </row>
    <row r="21" spans="1:5" ht="12.95" customHeight="1" x14ac:dyDescent="0.2">
      <c r="A21" s="1" t="s">
        <v>19</v>
      </c>
      <c r="B21" s="3">
        <f>B22+B23</f>
        <v>2072.46074658</v>
      </c>
      <c r="C21" s="3">
        <f>C22+C23</f>
        <v>-764.98410693899859</v>
      </c>
      <c r="D21" s="3">
        <f t="shared" si="0"/>
        <v>-2837.4448535189986</v>
      </c>
      <c r="E21" s="28">
        <f t="shared" si="1"/>
        <v>-136.91187436005168</v>
      </c>
    </row>
    <row r="22" spans="1:5" ht="12.95" customHeight="1" x14ac:dyDescent="0.2">
      <c r="A22" s="1" t="s">
        <v>20</v>
      </c>
      <c r="B22" s="2">
        <f>B25+B36</f>
        <v>19103.358744650002</v>
      </c>
      <c r="C22" s="2">
        <f>C25+C36</f>
        <v>26315.55211551</v>
      </c>
      <c r="D22" s="2">
        <f t="shared" si="0"/>
        <v>7212.1933708599972</v>
      </c>
      <c r="E22" s="29">
        <f t="shared" si="1"/>
        <v>37.753535738210502</v>
      </c>
    </row>
    <row r="23" spans="1:5" ht="12.95" customHeight="1" x14ac:dyDescent="0.2">
      <c r="A23" s="1" t="s">
        <v>21</v>
      </c>
      <c r="B23" s="2">
        <f>B30+B48</f>
        <v>-17030.897998070002</v>
      </c>
      <c r="C23" s="2">
        <f>C30+C48</f>
        <v>-27080.536222448998</v>
      </c>
      <c r="D23" s="2">
        <f t="shared" si="0"/>
        <v>-10049.638224378996</v>
      </c>
      <c r="E23" s="29">
        <f t="shared" si="1"/>
        <v>59.008269707902969</v>
      </c>
    </row>
    <row r="24" spans="1:5" ht="12.95" customHeight="1" x14ac:dyDescent="0.2">
      <c r="A24" s="1" t="s">
        <v>22</v>
      </c>
      <c r="B24" s="3">
        <f>B25+B30</f>
        <v>-3696.1739625700011</v>
      </c>
      <c r="C24" s="3">
        <f>C25+C30</f>
        <v>-9383.1879530899969</v>
      </c>
      <c r="D24" s="3">
        <f t="shared" si="0"/>
        <v>-5687.0139905199958</v>
      </c>
      <c r="E24" s="28">
        <f t="shared" si="1"/>
        <v>153.86218419670206</v>
      </c>
    </row>
    <row r="25" spans="1:5" ht="12.75" customHeight="1" x14ac:dyDescent="0.2">
      <c r="A25" s="1" t="s">
        <v>23</v>
      </c>
      <c r="B25" s="3">
        <f>B26+B27+B28+B29</f>
        <v>10558.9306538</v>
      </c>
      <c r="C25" s="3">
        <f>C26+C27+C28+C29</f>
        <v>13714.478210860001</v>
      </c>
      <c r="D25" s="3">
        <f t="shared" si="0"/>
        <v>3155.5475570600011</v>
      </c>
      <c r="E25" s="28">
        <f t="shared" si="1"/>
        <v>29.885105419499723</v>
      </c>
    </row>
    <row r="26" spans="1:5" ht="12.6" customHeight="1" x14ac:dyDescent="0.2">
      <c r="A26" s="1" t="s">
        <v>24</v>
      </c>
      <c r="B26" s="2">
        <v>9380.9875169000006</v>
      </c>
      <c r="C26" s="2">
        <v>11261.81768428</v>
      </c>
      <c r="D26" s="2">
        <f t="shared" si="0"/>
        <v>1880.8301673799997</v>
      </c>
      <c r="E26" s="29">
        <f t="shared" si="1"/>
        <v>20.049383542954871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29">
        <f t="shared" si="1"/>
        <v>0</v>
      </c>
    </row>
    <row r="28" spans="1:5" ht="12.6" customHeight="1" x14ac:dyDescent="0.2">
      <c r="A28" s="1" t="s">
        <v>26</v>
      </c>
      <c r="B28" s="2">
        <v>12.754709999999999</v>
      </c>
      <c r="C28" s="2">
        <v>12.340999999999999</v>
      </c>
      <c r="D28" s="2">
        <f t="shared" si="0"/>
        <v>-0.41371000000000002</v>
      </c>
      <c r="E28" s="29">
        <f t="shared" si="1"/>
        <v>-3.2435860948622235</v>
      </c>
    </row>
    <row r="29" spans="1:5" ht="12.6" customHeight="1" x14ac:dyDescent="0.2">
      <c r="A29" s="1" t="s">
        <v>27</v>
      </c>
      <c r="B29" s="2">
        <v>1165.1884268999997</v>
      </c>
      <c r="C29" s="2">
        <v>2440.31952658</v>
      </c>
      <c r="D29" s="2">
        <f t="shared" si="0"/>
        <v>1275.1310996800003</v>
      </c>
      <c r="E29" s="29">
        <f t="shared" si="1"/>
        <v>109.43561317996475</v>
      </c>
    </row>
    <row r="30" spans="1:5" ht="12.75" customHeight="1" x14ac:dyDescent="0.2">
      <c r="A30" s="1" t="s">
        <v>28</v>
      </c>
      <c r="B30" s="3">
        <f>B31+B32+B33+B34</f>
        <v>-14255.104616370001</v>
      </c>
      <c r="C30" s="3">
        <f>C31+C32+C33+C34</f>
        <v>-23097.666163949998</v>
      </c>
      <c r="D30" s="3">
        <f t="shared" si="0"/>
        <v>-8842.5615475799968</v>
      </c>
      <c r="E30" s="28">
        <f t="shared" si="1"/>
        <v>62.030842884348573</v>
      </c>
    </row>
    <row r="31" spans="1:5" ht="12.6" customHeight="1" x14ac:dyDescent="0.2">
      <c r="A31" s="1" t="s">
        <v>24</v>
      </c>
      <c r="B31" s="2">
        <v>-12980.757731040001</v>
      </c>
      <c r="C31" s="2">
        <v>-20464.881190199998</v>
      </c>
      <c r="D31" s="2">
        <f t="shared" si="0"/>
        <v>-7484.1234591599969</v>
      </c>
      <c r="E31" s="29">
        <f t="shared" si="1"/>
        <v>57.655520688624534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29">
        <f t="shared" si="1"/>
        <v>0</v>
      </c>
    </row>
    <row r="33" spans="1:5" ht="12.6" customHeight="1" x14ac:dyDescent="0.2">
      <c r="A33" s="1" t="s">
        <v>26</v>
      </c>
      <c r="B33" s="2">
        <v>-3.5772711799999999</v>
      </c>
      <c r="C33" s="2">
        <v>-4.7294101799999995</v>
      </c>
      <c r="D33" s="2">
        <f t="shared" si="0"/>
        <v>-1.1521389999999996</v>
      </c>
      <c r="E33" s="29">
        <f t="shared" si="1"/>
        <v>32.207203257092743</v>
      </c>
    </row>
    <row r="34" spans="1:5" ht="12.6" customHeight="1" x14ac:dyDescent="0.2">
      <c r="A34" s="1" t="s">
        <v>27</v>
      </c>
      <c r="B34" s="2">
        <v>-1270.7696141499998</v>
      </c>
      <c r="C34" s="2">
        <v>-2628.0555635700002</v>
      </c>
      <c r="D34" s="2">
        <f t="shared" si="0"/>
        <v>-1357.2859494200004</v>
      </c>
      <c r="E34" s="29">
        <f t="shared" si="1"/>
        <v>106.80818413555397</v>
      </c>
    </row>
    <row r="35" spans="1:5" ht="12.95" customHeight="1" x14ac:dyDescent="0.2">
      <c r="A35" s="1" t="s">
        <v>29</v>
      </c>
      <c r="B35" s="3">
        <f>B36+B48</f>
        <v>5768.6347091500011</v>
      </c>
      <c r="C35" s="3">
        <f>C36+C48</f>
        <v>8618.2038461509983</v>
      </c>
      <c r="D35" s="3">
        <f t="shared" si="0"/>
        <v>2849.5691370009972</v>
      </c>
      <c r="E35" s="28">
        <f t="shared" si="1"/>
        <v>49.397635327491145</v>
      </c>
    </row>
    <row r="36" spans="1:5" ht="12.75" customHeight="1" x14ac:dyDescent="0.2">
      <c r="A36" s="1" t="s">
        <v>30</v>
      </c>
      <c r="B36" s="3">
        <f>B37+B38+B39+B40+B41+B42+B43+B44+B45+B46+B47</f>
        <v>8544.4280908500004</v>
      </c>
      <c r="C36" s="3">
        <f>C37+C38+C39+C40+C41+C42+C43+C44+C45+C46+C47</f>
        <v>12601.073904649998</v>
      </c>
      <c r="D36" s="3">
        <f t="shared" si="0"/>
        <v>4056.645813799998</v>
      </c>
      <c r="E36" s="28">
        <f t="shared" si="1"/>
        <v>47.477089989722685</v>
      </c>
    </row>
    <row r="37" spans="1:5" ht="12.4" customHeight="1" x14ac:dyDescent="0.2">
      <c r="A37" s="1" t="s">
        <v>31</v>
      </c>
      <c r="B37" s="2">
        <v>4589.0816868600004</v>
      </c>
      <c r="C37" s="2">
        <v>5923.66208551</v>
      </c>
      <c r="D37" s="2">
        <f t="shared" si="0"/>
        <v>1334.5803986499996</v>
      </c>
      <c r="E37" s="29">
        <f t="shared" si="1"/>
        <v>29.081643991461902</v>
      </c>
    </row>
    <row r="38" spans="1:5" ht="12.4" customHeight="1" x14ac:dyDescent="0.2">
      <c r="A38" s="1" t="s">
        <v>32</v>
      </c>
      <c r="B38" s="2">
        <v>1598.0049509999999</v>
      </c>
      <c r="C38" s="2">
        <v>3467.3887674999996</v>
      </c>
      <c r="D38" s="2">
        <f t="shared" si="0"/>
        <v>1869.3838164999997</v>
      </c>
      <c r="E38" s="29">
        <f t="shared" si="1"/>
        <v>116.9823544870857</v>
      </c>
    </row>
    <row r="39" spans="1:5" ht="12.4" customHeight="1" x14ac:dyDescent="0.2">
      <c r="A39" s="1" t="s">
        <v>33</v>
      </c>
      <c r="B39" s="2">
        <v>398.17625531000004</v>
      </c>
      <c r="C39" s="2">
        <v>438.64018723999999</v>
      </c>
      <c r="D39" s="2">
        <f t="shared" si="0"/>
        <v>40.463931929999944</v>
      </c>
      <c r="E39" s="29">
        <f t="shared" si="1"/>
        <v>10.162316660117469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29">
        <f t="shared" si="1"/>
        <v>0</v>
      </c>
    </row>
    <row r="41" spans="1:5" ht="12.4" customHeight="1" x14ac:dyDescent="0.2">
      <c r="A41" s="1" t="s">
        <v>35</v>
      </c>
      <c r="B41" s="2">
        <v>172.10860449999998</v>
      </c>
      <c r="C41" s="2">
        <v>303.69507399999998</v>
      </c>
      <c r="D41" s="2">
        <f t="shared" si="0"/>
        <v>131.58646949999999</v>
      </c>
      <c r="E41" s="29">
        <f t="shared" si="1"/>
        <v>76.455485698857103</v>
      </c>
    </row>
    <row r="42" spans="1:5" ht="12.4" customHeight="1" x14ac:dyDescent="0.2">
      <c r="A42" s="1" t="s">
        <v>36</v>
      </c>
      <c r="B42" s="2">
        <v>108.85753169</v>
      </c>
      <c r="C42" s="2">
        <v>154.63690840000001</v>
      </c>
      <c r="D42" s="2">
        <f t="shared" si="0"/>
        <v>45.779376710000008</v>
      </c>
      <c r="E42" s="29">
        <f t="shared" si="1"/>
        <v>42.0543953176971</v>
      </c>
    </row>
    <row r="43" spans="1:5" ht="12.4" customHeight="1" x14ac:dyDescent="0.2">
      <c r="A43" s="1" t="s">
        <v>37</v>
      </c>
      <c r="B43" s="2">
        <v>26.766454279999998</v>
      </c>
      <c r="C43" s="2">
        <v>33.336435530000003</v>
      </c>
      <c r="D43" s="2">
        <f t="shared" si="0"/>
        <v>6.569981250000005</v>
      </c>
      <c r="E43" s="29">
        <f t="shared" si="1"/>
        <v>24.545579258546482</v>
      </c>
    </row>
    <row r="44" spans="1:5" ht="12.4" customHeight="1" x14ac:dyDescent="0.2">
      <c r="A44" s="1" t="s">
        <v>38</v>
      </c>
      <c r="B44" s="2">
        <v>0.76846168999999998</v>
      </c>
      <c r="C44" s="2">
        <v>0.18031375999999999</v>
      </c>
      <c r="D44" s="2">
        <f t="shared" si="0"/>
        <v>-0.58814792999999999</v>
      </c>
      <c r="E44" s="29">
        <f t="shared" si="1"/>
        <v>-76.535751574030968</v>
      </c>
    </row>
    <row r="45" spans="1:5" ht="12.4" customHeight="1" x14ac:dyDescent="0.2">
      <c r="A45" s="1" t="s">
        <v>39</v>
      </c>
      <c r="B45" s="2">
        <v>1602.5172265900001</v>
      </c>
      <c r="C45" s="2">
        <v>2200.6541622699997</v>
      </c>
      <c r="D45" s="2">
        <f t="shared" si="0"/>
        <v>598.13693567999962</v>
      </c>
      <c r="E45" s="29">
        <f t="shared" si="1"/>
        <v>37.324836560588892</v>
      </c>
    </row>
    <row r="46" spans="1:5" ht="12.4" customHeight="1" x14ac:dyDescent="0.2">
      <c r="A46" s="1" t="s">
        <v>40</v>
      </c>
      <c r="B46" s="2">
        <v>2.9777689299999999</v>
      </c>
      <c r="C46" s="2">
        <v>3.00407044</v>
      </c>
      <c r="D46" s="2">
        <f t="shared" si="0"/>
        <v>2.6301510000000139E-2</v>
      </c>
      <c r="E46" s="29">
        <f t="shared" si="1"/>
        <v>0.88326228858865363</v>
      </c>
    </row>
    <row r="47" spans="1:5" ht="12.4" customHeight="1" x14ac:dyDescent="0.2">
      <c r="A47" s="1" t="s">
        <v>41</v>
      </c>
      <c r="B47" s="2">
        <v>45.169150000000002</v>
      </c>
      <c r="C47" s="2">
        <v>75.875900000000001</v>
      </c>
      <c r="D47" s="2">
        <f t="shared" si="0"/>
        <v>30.70675</v>
      </c>
      <c r="E47" s="29">
        <f t="shared" si="1"/>
        <v>67.981686615754313</v>
      </c>
    </row>
    <row r="48" spans="1:5" ht="12.75" customHeight="1" x14ac:dyDescent="0.2">
      <c r="A48" s="1" t="s">
        <v>42</v>
      </c>
      <c r="B48" s="3">
        <f>B49+B50+B51+B52+B53+B54+B55+B56+B57+B58+B59</f>
        <v>-2775.7933816999998</v>
      </c>
      <c r="C48" s="3">
        <f>C49+C50+C51+C52+C53+C54+C55+C56+C57+C58+C59</f>
        <v>-3982.8700584989997</v>
      </c>
      <c r="D48" s="3">
        <f t="shared" si="0"/>
        <v>-1207.0766767989999</v>
      </c>
      <c r="E48" s="28">
        <f t="shared" si="1"/>
        <v>43.485825881598629</v>
      </c>
    </row>
    <row r="49" spans="1:5" ht="12.4" customHeight="1" x14ac:dyDescent="0.2">
      <c r="A49" s="1" t="s">
        <v>31</v>
      </c>
      <c r="B49" s="2">
        <v>-1506.8072346700001</v>
      </c>
      <c r="C49" s="2">
        <v>-2329.7808610900001</v>
      </c>
      <c r="D49" s="2">
        <f t="shared" si="0"/>
        <v>-822.97362642000007</v>
      </c>
      <c r="E49" s="29">
        <f t="shared" si="1"/>
        <v>54.617047720788008</v>
      </c>
    </row>
    <row r="50" spans="1:5" ht="12.4" customHeight="1" x14ac:dyDescent="0.2">
      <c r="A50" s="1" t="s">
        <v>32</v>
      </c>
      <c r="B50" s="2">
        <v>-459.52466799999996</v>
      </c>
      <c r="C50" s="2">
        <v>-739.09505000000001</v>
      </c>
      <c r="D50" s="2">
        <f t="shared" si="0"/>
        <v>-279.57038200000005</v>
      </c>
      <c r="E50" s="29">
        <f t="shared" si="1"/>
        <v>60.83903682837763</v>
      </c>
    </row>
    <row r="51" spans="1:5" ht="12.4" customHeight="1" x14ac:dyDescent="0.2">
      <c r="A51" s="1" t="s">
        <v>33</v>
      </c>
      <c r="B51" s="2">
        <v>-50.484918109999995</v>
      </c>
      <c r="C51" s="2">
        <v>-60.607855040000004</v>
      </c>
      <c r="D51" s="2">
        <f t="shared" si="0"/>
        <v>-10.122936930000009</v>
      </c>
      <c r="E51" s="29">
        <f t="shared" si="1"/>
        <v>20.051408042186907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29">
        <f t="shared" si="1"/>
        <v>0</v>
      </c>
    </row>
    <row r="53" spans="1:5" ht="12.4" customHeight="1" x14ac:dyDescent="0.2">
      <c r="A53" s="1" t="s">
        <v>35</v>
      </c>
      <c r="B53" s="2">
        <v>-193.01849926</v>
      </c>
      <c r="C53" s="2">
        <v>-266.13035927999999</v>
      </c>
      <c r="D53" s="2">
        <f t="shared" si="0"/>
        <v>-73.111860019999995</v>
      </c>
      <c r="E53" s="29">
        <f t="shared" si="1"/>
        <v>37.878162093425459</v>
      </c>
    </row>
    <row r="54" spans="1:5" ht="12.4" customHeight="1" x14ac:dyDescent="0.2">
      <c r="A54" s="1" t="s">
        <v>36</v>
      </c>
      <c r="B54" s="2">
        <v>-110.47631808999999</v>
      </c>
      <c r="C54" s="2">
        <v>-89.687309970000001</v>
      </c>
      <c r="D54" s="2">
        <f t="shared" si="0"/>
        <v>20.789008119999991</v>
      </c>
      <c r="E54" s="29">
        <f t="shared" si="1"/>
        <v>-18.817614923647383</v>
      </c>
    </row>
    <row r="55" spans="1:5" ht="12.4" customHeight="1" x14ac:dyDescent="0.2">
      <c r="A55" s="1" t="s">
        <v>37</v>
      </c>
      <c r="B55" s="2">
        <v>-43.805021610000004</v>
      </c>
      <c r="C55" s="2">
        <v>-54.139380770000002</v>
      </c>
      <c r="D55" s="2">
        <f t="shared" si="0"/>
        <v>-10.334359159999998</v>
      </c>
      <c r="E55" s="29">
        <f t="shared" si="1"/>
        <v>23.591722547263444</v>
      </c>
    </row>
    <row r="56" spans="1:5" ht="12.4" customHeight="1" x14ac:dyDescent="0.2">
      <c r="A56" s="1" t="s">
        <v>38</v>
      </c>
      <c r="B56" s="2">
        <v>-21.32645862</v>
      </c>
      <c r="C56" s="2">
        <v>-7.1111472790000008</v>
      </c>
      <c r="D56" s="2">
        <f t="shared" si="0"/>
        <v>14.215311341</v>
      </c>
      <c r="E56" s="29">
        <f t="shared" si="1"/>
        <v>-66.65575187278796</v>
      </c>
    </row>
    <row r="57" spans="1:5" ht="12.4" customHeight="1" x14ac:dyDescent="0.2">
      <c r="A57" s="1" t="s">
        <v>39</v>
      </c>
      <c r="B57" s="2">
        <v>-328.36944431000001</v>
      </c>
      <c r="C57" s="2">
        <v>-364.19939650999999</v>
      </c>
      <c r="D57" s="2">
        <f t="shared" si="0"/>
        <v>-35.82995219999998</v>
      </c>
      <c r="E57" s="29">
        <f t="shared" si="1"/>
        <v>10.911475723720017</v>
      </c>
    </row>
    <row r="58" spans="1:5" ht="12.4" customHeight="1" x14ac:dyDescent="0.2">
      <c r="A58" s="1" t="s">
        <v>40</v>
      </c>
      <c r="B58" s="2">
        <v>-16.871010409999997</v>
      </c>
      <c r="C58" s="2">
        <v>-8.9850138199999989</v>
      </c>
      <c r="D58" s="2">
        <f t="shared" si="0"/>
        <v>7.8859965899999978</v>
      </c>
      <c r="E58" s="29">
        <f t="shared" si="1"/>
        <v>-46.742882603674474</v>
      </c>
    </row>
    <row r="59" spans="1:5" ht="12.4" customHeight="1" x14ac:dyDescent="0.2">
      <c r="A59" s="1" t="s">
        <v>41</v>
      </c>
      <c r="B59" s="2">
        <v>-45.109808619999995</v>
      </c>
      <c r="C59" s="2">
        <v>-63.133684739999993</v>
      </c>
      <c r="D59" s="2">
        <f t="shared" si="0"/>
        <v>-18.023876119999997</v>
      </c>
      <c r="E59" s="29">
        <f t="shared" si="1"/>
        <v>39.955558827196825</v>
      </c>
    </row>
    <row r="60" spans="1:5" ht="12.95" customHeight="1" x14ac:dyDescent="0.2">
      <c r="A60" s="1" t="s">
        <v>43</v>
      </c>
      <c r="B60" s="3">
        <f>B61+B67</f>
        <v>-3509.7400604800005</v>
      </c>
      <c r="C60" s="3">
        <f>C61+C67</f>
        <v>-2758.2340847099995</v>
      </c>
      <c r="D60" s="3">
        <f t="shared" si="0"/>
        <v>751.50597577000099</v>
      </c>
      <c r="E60" s="28">
        <f t="shared" si="1"/>
        <v>-21.412012366158635</v>
      </c>
    </row>
    <row r="61" spans="1:5" ht="12.75" customHeight="1" x14ac:dyDescent="0.2">
      <c r="A61" s="1" t="s">
        <v>44</v>
      </c>
      <c r="B61" s="3">
        <f>B62+B63</f>
        <v>927.55003940000006</v>
      </c>
      <c r="C61" s="3">
        <f>C62+C63</f>
        <v>1450.47029871</v>
      </c>
      <c r="D61" s="3">
        <f t="shared" si="0"/>
        <v>522.92025930999989</v>
      </c>
      <c r="E61" s="28">
        <f t="shared" si="1"/>
        <v>56.376501223401249</v>
      </c>
    </row>
    <row r="62" spans="1:5" ht="12.75" customHeight="1" x14ac:dyDescent="0.2">
      <c r="A62" s="1" t="s">
        <v>45</v>
      </c>
      <c r="B62" s="2">
        <v>41.374489560000001</v>
      </c>
      <c r="C62" s="2">
        <v>43.015356480000008</v>
      </c>
      <c r="D62" s="2">
        <f t="shared" si="0"/>
        <v>1.6408669200000077</v>
      </c>
      <c r="E62" s="29">
        <f t="shared" si="1"/>
        <v>3.9658904253561076</v>
      </c>
    </row>
    <row r="63" spans="1:5" ht="12.75" customHeight="1" x14ac:dyDescent="0.2">
      <c r="A63" s="1" t="s">
        <v>50</v>
      </c>
      <c r="B63" s="2">
        <f>B64+B65+B66</f>
        <v>886.17554984000003</v>
      </c>
      <c r="C63" s="2">
        <f>C64+C65+C66</f>
        <v>1407.4549422299999</v>
      </c>
      <c r="D63" s="2">
        <f t="shared" si="0"/>
        <v>521.27939238999988</v>
      </c>
      <c r="E63" s="29">
        <f t="shared" si="1"/>
        <v>58.823490727555907</v>
      </c>
    </row>
    <row r="64" spans="1:5" ht="12.4" customHeight="1" x14ac:dyDescent="0.2">
      <c r="A64" s="1" t="s">
        <v>46</v>
      </c>
      <c r="B64" s="2">
        <v>76.17014288</v>
      </c>
      <c r="C64" s="2">
        <v>153.90493595999999</v>
      </c>
      <c r="D64" s="2">
        <f t="shared" si="0"/>
        <v>77.734793079999989</v>
      </c>
      <c r="E64" s="29">
        <f t="shared" si="1"/>
        <v>102.05415158858892</v>
      </c>
    </row>
    <row r="65" spans="1:5" ht="12.4" customHeight="1" x14ac:dyDescent="0.2">
      <c r="A65" s="1" t="s">
        <v>47</v>
      </c>
      <c r="B65" s="2">
        <v>199.29844788999998</v>
      </c>
      <c r="C65" s="2">
        <v>337.17527991999998</v>
      </c>
      <c r="D65" s="2">
        <f t="shared" si="0"/>
        <v>137.87683203</v>
      </c>
      <c r="E65" s="29">
        <f t="shared" si="1"/>
        <v>69.181086701738508</v>
      </c>
    </row>
    <row r="66" spans="1:5" ht="12.4" customHeight="1" x14ac:dyDescent="0.2">
      <c r="A66" s="1" t="s">
        <v>48</v>
      </c>
      <c r="B66" s="2">
        <v>610.70695907000004</v>
      </c>
      <c r="C66" s="2">
        <v>916.37472634999995</v>
      </c>
      <c r="D66" s="2">
        <f t="shared" si="0"/>
        <v>305.66776727999991</v>
      </c>
      <c r="E66" s="29">
        <f t="shared" si="1"/>
        <v>50.051462938211557</v>
      </c>
    </row>
    <row r="67" spans="1:5" ht="12.75" customHeight="1" x14ac:dyDescent="0.2">
      <c r="A67" s="1" t="s">
        <v>49</v>
      </c>
      <c r="B67" s="3">
        <f>B68+B69</f>
        <v>-4437.2900998800005</v>
      </c>
      <c r="C67" s="3">
        <f>C68+C69</f>
        <v>-4208.7043834199994</v>
      </c>
      <c r="D67" s="3">
        <f t="shared" si="0"/>
        <v>228.58571646000109</v>
      </c>
      <c r="E67" s="28">
        <f t="shared" si="1"/>
        <v>-5.1514710851603525</v>
      </c>
    </row>
    <row r="68" spans="1:5" ht="12.75" customHeight="1" x14ac:dyDescent="0.2">
      <c r="A68" s="1" t="s">
        <v>45</v>
      </c>
      <c r="B68" s="2">
        <v>-1.843804</v>
      </c>
      <c r="C68" s="2">
        <v>-1.804697</v>
      </c>
      <c r="D68" s="2">
        <f t="shared" si="0"/>
        <v>3.9107000000000003E-2</v>
      </c>
      <c r="E68" s="29">
        <f t="shared" si="1"/>
        <v>-2.1209955071146425</v>
      </c>
    </row>
    <row r="69" spans="1:5" ht="12.75" customHeight="1" x14ac:dyDescent="0.2">
      <c r="A69" s="1" t="s">
        <v>50</v>
      </c>
      <c r="B69" s="2">
        <f>B70+B71+B72</f>
        <v>-4435.4462958800004</v>
      </c>
      <c r="C69" s="2">
        <f>C70+C71+C72</f>
        <v>-4206.8996864199999</v>
      </c>
      <c r="D69" s="2">
        <f t="shared" si="0"/>
        <v>228.54660946000058</v>
      </c>
      <c r="E69" s="29">
        <f t="shared" si="1"/>
        <v>-5.1527308463252695</v>
      </c>
    </row>
    <row r="70" spans="1:5" ht="12.4" customHeight="1" x14ac:dyDescent="0.2">
      <c r="A70" s="1" t="s">
        <v>46</v>
      </c>
      <c r="B70" s="2">
        <v>-1959.8351436900002</v>
      </c>
      <c r="C70" s="2">
        <v>-1779.34191633</v>
      </c>
      <c r="D70" s="2">
        <f t="shared" si="0"/>
        <v>180.49322736000022</v>
      </c>
      <c r="E70" s="29">
        <f t="shared" si="1"/>
        <v>-9.2096127544771633</v>
      </c>
    </row>
    <row r="71" spans="1:5" ht="12.4" customHeight="1" x14ac:dyDescent="0.2">
      <c r="A71" s="1" t="s">
        <v>47</v>
      </c>
      <c r="B71" s="2">
        <v>-1205.20482584</v>
      </c>
      <c r="C71" s="2">
        <v>-1225.3502731600001</v>
      </c>
      <c r="D71" s="2">
        <f t="shared" si="0"/>
        <v>-20.14544732000013</v>
      </c>
      <c r="E71" s="29">
        <f t="shared" si="1"/>
        <v>1.6715372265423127</v>
      </c>
    </row>
    <row r="72" spans="1:5" ht="12.4" customHeight="1" x14ac:dyDescent="0.2">
      <c r="A72" s="1" t="s">
        <v>48</v>
      </c>
      <c r="B72" s="2">
        <v>-1270.40632635</v>
      </c>
      <c r="C72" s="2">
        <v>-1202.2074969300002</v>
      </c>
      <c r="D72" s="2">
        <f t="shared" si="0"/>
        <v>68.198829419999811</v>
      </c>
      <c r="E72" s="29">
        <f t="shared" si="1"/>
        <v>-5.3682690337304706</v>
      </c>
    </row>
    <row r="73" spans="1:5" ht="12.95" customHeight="1" x14ac:dyDescent="0.2">
      <c r="A73" s="1" t="s">
        <v>51</v>
      </c>
      <c r="B73" s="3">
        <f>B74+B75</f>
        <v>84.530350360000057</v>
      </c>
      <c r="C73" s="3">
        <f>C74+C75</f>
        <v>-11.85923200000002</v>
      </c>
      <c r="D73" s="3">
        <f t="shared" si="0"/>
        <v>-96.389582360000077</v>
      </c>
      <c r="E73" s="28">
        <f t="shared" si="1"/>
        <v>-114.029555005384</v>
      </c>
    </row>
    <row r="74" spans="1:5" ht="12.75" customHeight="1" x14ac:dyDescent="0.2">
      <c r="A74" s="1" t="s">
        <v>52</v>
      </c>
      <c r="B74" s="2">
        <v>639.82122408999999</v>
      </c>
      <c r="C74" s="2">
        <v>649.20666987000004</v>
      </c>
      <c r="D74" s="2">
        <f t="shared" si="0"/>
        <v>9.3854457800000546</v>
      </c>
      <c r="E74" s="29">
        <f t="shared" si="1"/>
        <v>1.4668856590915169</v>
      </c>
    </row>
    <row r="75" spans="1:5" ht="12.75" customHeight="1" x14ac:dyDescent="0.2">
      <c r="A75" s="1" t="s">
        <v>53</v>
      </c>
      <c r="B75" s="2">
        <v>-555.29087372999993</v>
      </c>
      <c r="C75" s="2">
        <v>-661.06590187000006</v>
      </c>
      <c r="D75" s="2">
        <f t="shared" si="0"/>
        <v>-105.77502814000013</v>
      </c>
      <c r="E75" s="29">
        <f t="shared" si="1"/>
        <v>19.048580328628148</v>
      </c>
    </row>
    <row r="76" spans="1:5" ht="12.75" customHeight="1" x14ac:dyDescent="0.2">
      <c r="A76" s="1" t="s">
        <v>54</v>
      </c>
      <c r="B76" s="2">
        <v>-1.0820459999999996</v>
      </c>
      <c r="C76" s="2">
        <v>13.646775000000002</v>
      </c>
      <c r="D76" s="2">
        <f t="shared" si="0"/>
        <v>14.728821000000002</v>
      </c>
      <c r="E76" s="29">
        <f t="shared" si="1"/>
        <v>-1361.2010025451789</v>
      </c>
    </row>
    <row r="77" spans="1:5" ht="12.75" customHeight="1" x14ac:dyDescent="0.2">
      <c r="A77" s="1" t="s">
        <v>55</v>
      </c>
      <c r="B77" s="2">
        <v>85.61239636000002</v>
      </c>
      <c r="C77" s="2">
        <v>-25.506006999999983</v>
      </c>
      <c r="D77" s="2">
        <f t="shared" si="0"/>
        <v>-111.11840336</v>
      </c>
      <c r="E77" s="29">
        <f t="shared" si="1"/>
        <v>-129.7924226916243</v>
      </c>
    </row>
    <row r="78" spans="1:5" ht="14.1" customHeight="1" x14ac:dyDescent="0.2">
      <c r="A78" s="1" t="s">
        <v>56</v>
      </c>
      <c r="B78" s="3">
        <f>B79+B80</f>
        <v>1116.0184724800001</v>
      </c>
      <c r="C78" s="3">
        <f>C79+C80</f>
        <v>8186.6611366029992</v>
      </c>
      <c r="D78" s="3">
        <f t="shared" si="0"/>
        <v>7070.6426641229991</v>
      </c>
      <c r="E78" s="28">
        <f t="shared" si="1"/>
        <v>633.55964426025309</v>
      </c>
    </row>
    <row r="79" spans="1:5" ht="12.95" customHeight="1" x14ac:dyDescent="0.2">
      <c r="A79" s="1" t="s">
        <v>57</v>
      </c>
      <c r="B79" s="3">
        <v>3.2353500000000004</v>
      </c>
      <c r="C79" s="3">
        <v>6.8495785000000007</v>
      </c>
      <c r="D79" s="3">
        <f t="shared" si="0"/>
        <v>3.6142285000000003</v>
      </c>
      <c r="E79" s="28">
        <f t="shared" si="1"/>
        <v>111.710587726212</v>
      </c>
    </row>
    <row r="80" spans="1:5" ht="12.95" customHeight="1" x14ac:dyDescent="0.2">
      <c r="A80" s="1" t="s">
        <v>58</v>
      </c>
      <c r="B80" s="3">
        <f>B81+B90+B93+B104</f>
        <v>1112.7831224800002</v>
      </c>
      <c r="C80" s="3">
        <f>C81+C90+C93+C104</f>
        <v>8179.8115581029997</v>
      </c>
      <c r="D80" s="3">
        <f t="shared" ref="D80:D105" si="2">+C80-B80</f>
        <v>7067.0284356229995</v>
      </c>
      <c r="E80" s="28">
        <f t="shared" ref="E80:E105" si="3">IF(B80=0,0,+C80/B80*100-100)</f>
        <v>635.07688900538778</v>
      </c>
    </row>
    <row r="81" spans="1:5" ht="12.75" customHeight="1" x14ac:dyDescent="0.2">
      <c r="A81" s="1" t="s">
        <v>59</v>
      </c>
      <c r="B81" s="5">
        <f>B82+B86</f>
        <v>1056.54291162</v>
      </c>
      <c r="C81" s="5">
        <f>C82+C86</f>
        <v>1894.65024926</v>
      </c>
      <c r="D81" s="5">
        <f t="shared" si="2"/>
        <v>838.10733763999997</v>
      </c>
      <c r="E81" s="30">
        <f t="shared" si="3"/>
        <v>79.325442291305308</v>
      </c>
    </row>
    <row r="82" spans="1:5" ht="12.75" customHeight="1" x14ac:dyDescent="0.2">
      <c r="A82" s="1" t="s">
        <v>60</v>
      </c>
      <c r="B82" s="2">
        <f>B83+B84+B85</f>
        <v>-269.87950656000004</v>
      </c>
      <c r="C82" s="2">
        <f>C83+C84+C85</f>
        <v>-85.667186520000016</v>
      </c>
      <c r="D82" s="2">
        <f t="shared" si="2"/>
        <v>184.21232004000001</v>
      </c>
      <c r="E82" s="29">
        <f t="shared" si="3"/>
        <v>-68.257246497909108</v>
      </c>
    </row>
    <row r="83" spans="1:5" ht="12.75" customHeight="1" x14ac:dyDescent="0.2">
      <c r="A83" s="1" t="s">
        <v>61</v>
      </c>
      <c r="B83" s="2">
        <v>-269.87950656000004</v>
      </c>
      <c r="C83" s="2">
        <v>-85.667186520000016</v>
      </c>
      <c r="D83" s="2">
        <f t="shared" si="2"/>
        <v>184.21232004000001</v>
      </c>
      <c r="E83" s="29">
        <f t="shared" si="3"/>
        <v>-68.257246497909108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29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29">
        <f t="shared" si="3"/>
        <v>0</v>
      </c>
    </row>
    <row r="86" spans="1:5" ht="12.75" customHeight="1" x14ac:dyDescent="0.2">
      <c r="A86" s="4" t="s">
        <v>64</v>
      </c>
      <c r="B86" s="2">
        <f>B87+B88+B89</f>
        <v>1326.42241818</v>
      </c>
      <c r="C86" s="2">
        <f>C87+C88+C89</f>
        <v>1980.3174357800001</v>
      </c>
      <c r="D86" s="2">
        <f t="shared" si="2"/>
        <v>653.89501760000007</v>
      </c>
      <c r="E86" s="31">
        <f t="shared" si="3"/>
        <v>49.297645202439895</v>
      </c>
    </row>
    <row r="87" spans="1:5" ht="12.75" customHeight="1" x14ac:dyDescent="0.2">
      <c r="A87" s="1" t="s">
        <v>65</v>
      </c>
      <c r="B87" s="2">
        <v>159.92807954</v>
      </c>
      <c r="C87" s="2">
        <v>-81.940190779999995</v>
      </c>
      <c r="D87" s="2">
        <f t="shared" si="2"/>
        <v>-241.86827031999999</v>
      </c>
      <c r="E87" s="29">
        <f t="shared" si="3"/>
        <v>-151.23564980939182</v>
      </c>
    </row>
    <row r="88" spans="1:5" ht="12.75" customHeight="1" x14ac:dyDescent="0.2">
      <c r="A88" s="1" t="s">
        <v>66</v>
      </c>
      <c r="B88" s="2">
        <v>1411.26522613</v>
      </c>
      <c r="C88" s="2">
        <v>1414.58549666</v>
      </c>
      <c r="D88" s="2">
        <f t="shared" si="2"/>
        <v>3.3202705300000162</v>
      </c>
      <c r="E88" s="29">
        <f t="shared" si="3"/>
        <v>0.23526906697084371</v>
      </c>
    </row>
    <row r="89" spans="1:5" ht="12.75" customHeight="1" x14ac:dyDescent="0.2">
      <c r="A89" s="1" t="s">
        <v>67</v>
      </c>
      <c r="B89" s="2">
        <v>-244.77088749000001</v>
      </c>
      <c r="C89" s="2">
        <v>647.67212990000007</v>
      </c>
      <c r="D89" s="2">
        <f t="shared" si="2"/>
        <v>892.44301739000002</v>
      </c>
      <c r="E89" s="29">
        <f t="shared" si="3"/>
        <v>-364.60341609312519</v>
      </c>
    </row>
    <row r="90" spans="1:5" ht="12.75" customHeight="1" x14ac:dyDescent="0.2">
      <c r="A90" s="1" t="s">
        <v>68</v>
      </c>
      <c r="B90" s="5">
        <f>B91+B92</f>
        <v>-2838.1497815799999</v>
      </c>
      <c r="C90" s="5">
        <f>C91+C92</f>
        <v>2220.1284846329995</v>
      </c>
      <c r="D90" s="5">
        <f t="shared" si="2"/>
        <v>5058.2782662129994</v>
      </c>
      <c r="E90" s="30">
        <f t="shared" si="3"/>
        <v>-178.22450030798066</v>
      </c>
    </row>
    <row r="91" spans="1:5" ht="12.75" customHeight="1" x14ac:dyDescent="0.2">
      <c r="A91" s="1" t="s">
        <v>69</v>
      </c>
      <c r="B91" s="2">
        <v>-5209.9627318399998</v>
      </c>
      <c r="C91" s="2">
        <v>-638.27643347699996</v>
      </c>
      <c r="D91" s="2">
        <f t="shared" si="2"/>
        <v>4571.6862983629999</v>
      </c>
      <c r="E91" s="29">
        <f t="shared" si="3"/>
        <v>-87.748925158787458</v>
      </c>
    </row>
    <row r="92" spans="1:5" ht="12.75" customHeight="1" x14ac:dyDescent="0.2">
      <c r="A92" s="1" t="s">
        <v>70</v>
      </c>
      <c r="B92" s="2">
        <v>2371.81295026</v>
      </c>
      <c r="C92" s="2">
        <v>2858.4049181099995</v>
      </c>
      <c r="D92" s="2">
        <f t="shared" si="2"/>
        <v>486.59196784999949</v>
      </c>
      <c r="E92" s="29">
        <f t="shared" si="3"/>
        <v>20.515613079718563</v>
      </c>
    </row>
    <row r="93" spans="1:5" ht="12.75" customHeight="1" x14ac:dyDescent="0.2">
      <c r="A93" s="1" t="s">
        <v>71</v>
      </c>
      <c r="B93" s="5">
        <f>B94+B99</f>
        <v>1376.75828561</v>
      </c>
      <c r="C93" s="5">
        <f>C94+C99</f>
        <v>1700.7306871100013</v>
      </c>
      <c r="D93" s="5">
        <f t="shared" si="2"/>
        <v>323.9724015000013</v>
      </c>
      <c r="E93" s="30">
        <f t="shared" si="3"/>
        <v>23.531538170947613</v>
      </c>
    </row>
    <row r="94" spans="1:5" ht="12.75" customHeight="1" x14ac:dyDescent="0.2">
      <c r="A94" s="1" t="s">
        <v>72</v>
      </c>
      <c r="B94" s="2">
        <f>B95+B96+B97+B98</f>
        <v>-1588.5596861399997</v>
      </c>
      <c r="C94" s="2">
        <f>C95+C96+C97+C98</f>
        <v>-2385.7571622299993</v>
      </c>
      <c r="D94" s="2">
        <f t="shared" si="2"/>
        <v>-797.19747608999955</v>
      </c>
      <c r="E94" s="29">
        <f t="shared" si="3"/>
        <v>50.183665306721281</v>
      </c>
    </row>
    <row r="95" spans="1:5" ht="12.75" customHeight="1" x14ac:dyDescent="0.2">
      <c r="A95" s="1" t="s">
        <v>73</v>
      </c>
      <c r="B95" s="2">
        <v>-214.60620521999999</v>
      </c>
      <c r="C95" s="2">
        <v>67.554840110000015</v>
      </c>
      <c r="D95" s="2">
        <f t="shared" si="2"/>
        <v>282.16104532999998</v>
      </c>
      <c r="E95" s="29">
        <f t="shared" si="3"/>
        <v>-131.47851202193678</v>
      </c>
    </row>
    <row r="96" spans="1:5" ht="12.75" customHeight="1" x14ac:dyDescent="0.2">
      <c r="A96" s="1" t="s">
        <v>74</v>
      </c>
      <c r="B96" s="2">
        <v>-233.29027968999981</v>
      </c>
      <c r="C96" s="2">
        <v>-5650.5333758099996</v>
      </c>
      <c r="D96" s="2">
        <f t="shared" si="2"/>
        <v>-5417.2430961199998</v>
      </c>
      <c r="E96" s="29">
        <f t="shared" si="3"/>
        <v>2322.1040770830773</v>
      </c>
    </row>
    <row r="97" spans="1:5" ht="12.75" customHeight="1" x14ac:dyDescent="0.2">
      <c r="A97" s="1" t="s">
        <v>75</v>
      </c>
      <c r="B97" s="2">
        <v>-551.33195008999996</v>
      </c>
      <c r="C97" s="2">
        <v>3058.3372826499999</v>
      </c>
      <c r="D97" s="2">
        <f t="shared" si="2"/>
        <v>3609.6692327399996</v>
      </c>
      <c r="E97" s="29">
        <f t="shared" si="3"/>
        <v>-654.71794844299404</v>
      </c>
    </row>
    <row r="98" spans="1:5" ht="12.75" customHeight="1" x14ac:dyDescent="0.2">
      <c r="A98" s="1" t="s">
        <v>76</v>
      </c>
      <c r="B98" s="2">
        <v>-589.33125113999995</v>
      </c>
      <c r="C98" s="2">
        <v>138.88409082000004</v>
      </c>
      <c r="D98" s="2">
        <f t="shared" si="2"/>
        <v>728.21534195999993</v>
      </c>
      <c r="E98" s="29">
        <f t="shared" si="3"/>
        <v>-123.56638826658916</v>
      </c>
    </row>
    <row r="99" spans="1:5" ht="12.75" customHeight="1" x14ac:dyDescent="0.2">
      <c r="A99" s="1" t="s">
        <v>77</v>
      </c>
      <c r="B99" s="2">
        <f>B100+B101+B102+B103</f>
        <v>2965.3179717499997</v>
      </c>
      <c r="C99" s="2">
        <f>C100+C101+C102+C103</f>
        <v>4086.4878493400006</v>
      </c>
      <c r="D99" s="2">
        <f t="shared" si="2"/>
        <v>1121.1698775900009</v>
      </c>
      <c r="E99" s="29">
        <f t="shared" si="3"/>
        <v>37.809431847483665</v>
      </c>
    </row>
    <row r="100" spans="1:5" ht="12.75" customHeight="1" x14ac:dyDescent="0.2">
      <c r="A100" s="1" t="s">
        <v>78</v>
      </c>
      <c r="B100" s="2">
        <v>204.29582905999996</v>
      </c>
      <c r="C100" s="2">
        <v>-72.371000739999999</v>
      </c>
      <c r="D100" s="2">
        <f t="shared" si="2"/>
        <v>-276.66682979999996</v>
      </c>
      <c r="E100" s="29">
        <f t="shared" si="3"/>
        <v>-135.42461002409658</v>
      </c>
    </row>
    <row r="101" spans="1:5" ht="12.75" customHeight="1" x14ac:dyDescent="0.2">
      <c r="A101" s="1" t="s">
        <v>79</v>
      </c>
      <c r="B101" s="2">
        <v>-525.85753414999999</v>
      </c>
      <c r="C101" s="2">
        <v>2616.7147966900002</v>
      </c>
      <c r="D101" s="2">
        <f t="shared" si="2"/>
        <v>3142.5723308400002</v>
      </c>
      <c r="E101" s="29">
        <f t="shared" si="3"/>
        <v>-597.60907218333909</v>
      </c>
    </row>
    <row r="102" spans="1:5" ht="12.75" customHeight="1" x14ac:dyDescent="0.2">
      <c r="A102" s="1" t="s">
        <v>80</v>
      </c>
      <c r="B102" s="2">
        <v>2161.5979125499998</v>
      </c>
      <c r="C102" s="2">
        <v>1704.2691759900001</v>
      </c>
      <c r="D102" s="2">
        <f t="shared" si="2"/>
        <v>-457.3287365599997</v>
      </c>
      <c r="E102" s="29">
        <f t="shared" si="3"/>
        <v>-21.156975305388642</v>
      </c>
    </row>
    <row r="103" spans="1:5" ht="12.75" customHeight="1" x14ac:dyDescent="0.2">
      <c r="A103" s="1" t="s">
        <v>81</v>
      </c>
      <c r="B103" s="2">
        <v>1125.28176429</v>
      </c>
      <c r="C103" s="2">
        <v>-162.1251226</v>
      </c>
      <c r="D103" s="2">
        <f t="shared" si="2"/>
        <v>-1287.4068868899999</v>
      </c>
      <c r="E103" s="29">
        <f t="shared" si="3"/>
        <v>-114.40751354415606</v>
      </c>
    </row>
    <row r="104" spans="1:5" ht="12.75" customHeight="1" x14ac:dyDescent="0.2">
      <c r="A104" s="1" t="s">
        <v>82</v>
      </c>
      <c r="B104" s="5">
        <v>1517.63170683</v>
      </c>
      <c r="C104" s="5">
        <v>2364.3021370999995</v>
      </c>
      <c r="D104" s="5">
        <f t="shared" si="2"/>
        <v>846.67043026999954</v>
      </c>
      <c r="E104" s="30">
        <f t="shared" si="3"/>
        <v>55.788926025966362</v>
      </c>
    </row>
    <row r="105" spans="1:5" ht="14.1" customHeight="1" x14ac:dyDescent="0.2">
      <c r="A105" s="1" t="s">
        <v>83</v>
      </c>
      <c r="B105" s="3">
        <f>-B15-B78</f>
        <v>236.7304910599978</v>
      </c>
      <c r="C105" s="3">
        <f>-C15-C78</f>
        <v>-4651.5837129540032</v>
      </c>
      <c r="D105" s="3">
        <f t="shared" si="2"/>
        <v>-4888.314204014001</v>
      </c>
      <c r="E105" s="28">
        <f t="shared" si="3"/>
        <v>-2064.928004046209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89</v>
      </c>
    </row>
    <row r="109" spans="1:5" ht="12.75" customHeight="1" x14ac:dyDescent="0.2">
      <c r="A109" s="20" t="s">
        <v>88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2022-12-16T18:15:27Z</cp:lastPrinted>
  <dcterms:created xsi:type="dcterms:W3CDTF">2018-11-21T20:09:16Z</dcterms:created>
  <dcterms:modified xsi:type="dcterms:W3CDTF">2023-04-25T17:55:43Z</dcterms:modified>
</cp:coreProperties>
</file>